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ABRIL\"/>
    </mc:Choice>
  </mc:AlternateContent>
  <xr:revisionPtr revIDLastSave="0" documentId="13_ncr:1_{92C85B1E-8F5B-4FD5-9477-8D8890594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" sheetId="4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" i="4" l="1"/>
  <c r="L15" i="4"/>
  <c r="M15" i="4" s="1"/>
  <c r="P15" i="4" s="1"/>
  <c r="O7" i="4"/>
  <c r="L14" i="4"/>
  <c r="M14" i="4" s="1"/>
  <c r="P14" i="4" s="1"/>
  <c r="L13" i="4"/>
  <c r="M13" i="4" s="1"/>
  <c r="P13" i="4" s="1"/>
  <c r="L12" i="4"/>
  <c r="M12" i="4" s="1"/>
  <c r="P12" i="4" s="1"/>
  <c r="L11" i="4"/>
  <c r="M11" i="4" s="1"/>
  <c r="P11" i="4" s="1"/>
  <c r="L10" i="4"/>
  <c r="M10" i="4" s="1"/>
  <c r="P10" i="4" s="1"/>
  <c r="L9" i="4"/>
  <c r="M9" i="4" s="1"/>
  <c r="P9" i="4" s="1"/>
  <c r="L8" i="4"/>
  <c r="M8" i="4" s="1"/>
  <c r="P8" i="4" s="1"/>
  <c r="L7" i="4"/>
  <c r="M7" i="4" s="1"/>
  <c r="L6" i="4"/>
  <c r="M6" i="4" s="1"/>
  <c r="P6" i="4" s="1"/>
  <c r="P7" i="4" l="1"/>
</calcChain>
</file>

<file path=xl/sharedStrings.xml><?xml version="1.0" encoding="utf-8"?>
<sst xmlns="http://schemas.openxmlformats.org/spreadsheetml/2006/main" count="81" uniqueCount="43">
  <si>
    <t>BENEFICIÁRIO(A)</t>
  </si>
  <si>
    <t>CARGO/FUNÇÃO</t>
  </si>
  <si>
    <t>DADOS DO DESLOCAMENTO</t>
  </si>
  <si>
    <t>DADOS DE DIÁRIAS - PORTARIA 93/2025</t>
  </si>
  <si>
    <t>VALOR GASTO COM COMBUSTÍVEL - PORTARIA 93/2025</t>
  </si>
  <si>
    <t>CUSTO TOTAL DA VIAGEM</t>
  </si>
  <si>
    <t>MOTIVO DA VIAGEM</t>
  </si>
  <si>
    <t>ORIGEM</t>
  </si>
  <si>
    <t>DESTINO</t>
  </si>
  <si>
    <t>TIPO DE VEÍCULO</t>
  </si>
  <si>
    <t>DATA DA IDA</t>
  </si>
  <si>
    <t>DATA DA VOLTA</t>
  </si>
  <si>
    <t>VALOR UNITÁRIO DA DIÁRIA</t>
  </si>
  <si>
    <t>QUANTIDADE DE DIÁRIAS</t>
  </si>
  <si>
    <t>COMPLEMENTO DE DIÁRIAS</t>
  </si>
  <si>
    <t>ADICIONAL DE DIÁRIAS - ART. 11º</t>
  </si>
  <si>
    <t>VALOR BRUTO DAS DIÁRIAS</t>
  </si>
  <si>
    <t>VALOR LÍQUIDO DAS DIÁRIAS</t>
  </si>
  <si>
    <t>ART. 6º  PORTARIA</t>
  </si>
  <si>
    <t>SUPRIMENTOS DE FUNDOS</t>
  </si>
  <si>
    <t>Colaborador Dr. FELIPE DOURADO DE ARAGÃO PINHEIRO</t>
  </si>
  <si>
    <t>COORDENADOR TÉCNICO DE FISCALIZAÇÃO DO CRMVCE</t>
  </si>
  <si>
    <t>FORTALEZA/CE</t>
  </si>
  <si>
    <t>CAMPOS SALES, POTENGI, ARARIPE, SALITRE, ANTONINA DO NORTE, ASSARÉ, TARRAFAS, SABOEIRO, AIUABA E PARAMBU/CE</t>
  </si>
  <si>
    <t>INSTITUCIONAL</t>
  </si>
  <si>
    <t>Colaborador MARCIO GUIMARÃES DE LAVOR</t>
  </si>
  <si>
    <t>AGENTE FISCAL DO CRMV-CE</t>
  </si>
  <si>
    <t>ARACATI/CE</t>
  </si>
  <si>
    <t>Méd. Vet. Dr. DANIEL DE ARAÚJO VIANA</t>
  </si>
  <si>
    <t>PRESIDENTE DO CRMV-CE</t>
  </si>
  <si>
    <t>SOBRAL/CE</t>
  </si>
  <si>
    <t>Colaboradora FRANCISCA INGRID MOURÃO LOBO MELO</t>
  </si>
  <si>
    <t>ASSESSORA ADMINISTRATIVA DA PRESIDÊNCIA DO CRMV-CE</t>
  </si>
  <si>
    <t>REALIZAR COBERTURA FOTOGRÁFICA E MIDIÁTICA DE AVERIGUAÇÃO DE DENÚNCIA NO MUNICÍPIO DE SOBRAL/CE, CONFORME PROCESSO ELETRÔNICO N.º 0330021.00000138/2026-39.</t>
  </si>
  <si>
    <t>REALIZAR FISCALIZAÇÃO IN LOCO NO MUNICÍPIO DE SOBRAL/CE, CONFORME PROCESSO ELETRÔNICO N.º 0330012.00000016/2026-35.</t>
  </si>
  <si>
    <t>JUAZEIRO DO NORTE, IGUATU E MISSÃO VELHA/CE</t>
  </si>
  <si>
    <t>REALIZAR ATIVIDADES DE FISCALIZAÇÃO IN LOCO NOS MUNICÍPIOS DE JUAZEIRO DO NORTE, IGUATU E MISSÃO VELHA/CE, CONFORME PROCESSO ELETRÔNICO N.º 0330012.00000017/2026-26.</t>
  </si>
  <si>
    <t>Colaborador FRANCISCO RÉGIS MUNIZ DE SOUZA</t>
  </si>
  <si>
    <t>REALIZAR FISCALIZAÇÃO EM ATENDIMENTO AO PLANO NACIONAL DE FISCALIZAÇÃO - PNF 2026, BEM COMO ATENDER OUTRAS DEMANDAS DA PROMOTORIA DE JUSTIÇA VINCULADA A PARAMBU/CE, CONFORME PROCESSO ELETRÔNICO N.º 0330012.00000011/2026-80.</t>
  </si>
  <si>
    <t>REALIZAR FISCALIZAÇÃO IN LOCO, CONFORME PROCESSO ELETRÔNICO N.º 0330012.00000015/2026-44.</t>
  </si>
  <si>
    <t>PARTICIPAR DE AVERIGUAÇÃO DE DENÚNCIA RECEBIDA, CONFORME PROCESSO ELETRÔNICO N.º 0330021.00000138/2026-39.</t>
  </si>
  <si>
    <t>AGENTE FISCAL DO CRMVCE</t>
  </si>
  <si>
    <t>CONSELHO REGIONAL DE MEDICINA VETERINÁRIA DO ESTADO DO CEARÁ
RELATÓRIO DE VIAGENS TERRESTRE E DIÁRIAS - ANO 2026
PERÍODO DE 01/04 A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</si>
</sst>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2" x14ac:knownFonts="1">
    <font>
      <sz val="11"/>
      <color theme="1"/>
      <name val="Calibri"/>
    </font>
    <font>
      <sz val="11"/>
      <color theme="1"/>
      <name val="Calibri"/>
    </font>
    <font>
      <sz val="8"/>
      <color theme="1"/>
      <name val="Times New Roman"/>
    </font>
    <font>
      <sz val="11"/>
      <color theme="1"/>
      <name val="Calibri"/>
    </font>
    <font>
      <sz val="8"/>
      <color theme="1"/>
      <name val="Times New Roman"/>
    </font>
    <font>
      <sz val="11"/>
      <color rgb="FFFF0000"/>
      <name val="Times New Roman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10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12" fontId="2" fillId="0" borderId="0" xfId="0" applyNumberFormat="1" applyFont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4" fontId="6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2" fontId="6" fillId="0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2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wrapText="1"/>
    </xf>
    <xf numFmtId="14" fontId="11" fillId="0" borderId="0" xfId="0" applyNumberFormat="1" applyFont="1" applyFill="1" applyBorder="1" applyAlignment="1">
      <alignment wrapText="1"/>
    </xf>
    <xf numFmtId="4" fontId="11" fillId="0" borderId="0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center" vertical="center" wrapText="1"/>
    </xf>
    <xf numFmtId="12" fontId="6" fillId="0" borderId="0" xfId="0" applyNumberFormat="1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2" fontId="6" fillId="0" borderId="1" xfId="0" applyNumberFormat="1" applyFont="1" applyFill="1" applyBorder="1" applyAlignment="1">
      <alignment horizontal="center" vertical="center" wrapText="1"/>
    </xf>
    <xf numFmtId="12" fontId="11" fillId="0" borderId="0" xfId="0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wrapText="1"/>
    </xf>
    <xf numFmtId="0" fontId="6" fillId="0" borderId="0" xfId="0" applyFont="1" applyFill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wrapText="1"/>
    </xf>
  </cellXfs>
  <cellStyles count="4">
    <cellStyle name="Moeda" xfId="1" xr:uid="{00000000-0005-0000-0000-000000000000}"/>
    <cellStyle name="Mo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8"/>
  <sheetViews>
    <sheetView showGridLines="0" tabSelected="1" workbookViewId="0">
      <selection activeCell="H6" sqref="H6"/>
    </sheetView>
  </sheetViews>
  <sheetFormatPr defaultRowHeight="15" x14ac:dyDescent="0.25"/>
  <cols>
    <col min="1" max="1" width="20.140625" style="1" customWidth="1"/>
    <col min="2" max="2" width="19.42578125" style="1" customWidth="1"/>
    <col min="3" max="3" width="17.5703125" style="1" customWidth="1"/>
    <col min="4" max="4" width="17.5703125" style="3" customWidth="1"/>
    <col min="5" max="7" width="17.5703125" style="1" customWidth="1"/>
    <col min="8" max="8" width="17.5703125" style="2" customWidth="1"/>
    <col min="9" max="9" width="17.5703125" style="7" customWidth="1"/>
    <col min="10" max="16" width="17.5703125" style="2" customWidth="1"/>
    <col min="17" max="17" width="25" style="3" customWidth="1"/>
    <col min="18" max="16375" width="9.140625" customWidth="1"/>
    <col min="16376" max="16376" width="4.7109375" customWidth="1"/>
    <col min="16377" max="16377" width="2.7109375" customWidth="1"/>
    <col min="16378" max="16378" width="3.140625" customWidth="1"/>
    <col min="16379" max="16379" width="2" customWidth="1"/>
    <col min="16380" max="16380" width="3.28515625" customWidth="1"/>
    <col min="16381" max="16381" width="3.42578125" customWidth="1"/>
    <col min="16382" max="16382" width="3" customWidth="1"/>
    <col min="16383" max="16384" width="2.42578125" customWidth="1"/>
  </cols>
  <sheetData>
    <row r="1" spans="1:44" ht="50.1" customHeight="1" x14ac:dyDescent="0.25">
      <c r="A1" s="39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44" s="4" customFormat="1" ht="18.600000000000001" customHeight="1" x14ac:dyDescent="0.2">
      <c r="A2" s="8"/>
      <c r="B2" s="8"/>
      <c r="C2" s="9"/>
      <c r="D2" s="10"/>
      <c r="E2" s="9"/>
      <c r="F2" s="11"/>
      <c r="G2" s="11"/>
      <c r="H2" s="12"/>
      <c r="I2" s="13"/>
      <c r="J2" s="12"/>
      <c r="K2" s="12"/>
      <c r="L2" s="12"/>
      <c r="M2" s="12"/>
      <c r="N2" s="12"/>
      <c r="O2" s="14"/>
      <c r="P2" s="12"/>
      <c r="Q2" s="10"/>
    </row>
    <row r="3" spans="1:44" s="6" customFormat="1" ht="21" customHeight="1" x14ac:dyDescent="0.25">
      <c r="A3" s="42"/>
      <c r="B3" s="42"/>
      <c r="C3" s="9"/>
      <c r="D3" s="10"/>
      <c r="E3" s="9"/>
      <c r="F3" s="11"/>
      <c r="G3" s="11"/>
      <c r="H3" s="12"/>
      <c r="I3" s="13"/>
      <c r="J3" s="12"/>
      <c r="K3" s="12"/>
      <c r="L3" s="12"/>
      <c r="M3" s="12"/>
      <c r="N3" s="12"/>
      <c r="O3" s="14"/>
      <c r="P3" s="12"/>
      <c r="Q3" s="10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s="5" customFormat="1" ht="56.85" customHeight="1" x14ac:dyDescent="0.2">
      <c r="A4" s="41" t="s">
        <v>0</v>
      </c>
      <c r="B4" s="41" t="s">
        <v>1</v>
      </c>
      <c r="C4" s="41" t="s">
        <v>2</v>
      </c>
      <c r="D4" s="41"/>
      <c r="E4" s="41"/>
      <c r="F4" s="41"/>
      <c r="G4" s="41"/>
      <c r="H4" s="41" t="s">
        <v>3</v>
      </c>
      <c r="I4" s="41"/>
      <c r="J4" s="41"/>
      <c r="K4" s="41"/>
      <c r="L4" s="41"/>
      <c r="M4" s="41"/>
      <c r="N4" s="40" t="s">
        <v>4</v>
      </c>
      <c r="O4" s="40"/>
      <c r="P4" s="40" t="s">
        <v>5</v>
      </c>
      <c r="Q4" s="41" t="s">
        <v>6</v>
      </c>
    </row>
    <row r="5" spans="1:44" s="5" customFormat="1" ht="56.85" customHeight="1" x14ac:dyDescent="0.2">
      <c r="A5" s="41"/>
      <c r="B5" s="41"/>
      <c r="C5" s="22" t="s">
        <v>7</v>
      </c>
      <c r="D5" s="22" t="s">
        <v>8</v>
      </c>
      <c r="E5" s="22" t="s">
        <v>9</v>
      </c>
      <c r="F5" s="22" t="s">
        <v>10</v>
      </c>
      <c r="G5" s="22" t="s">
        <v>11</v>
      </c>
      <c r="H5" s="23" t="s">
        <v>12</v>
      </c>
      <c r="I5" s="24" t="s">
        <v>13</v>
      </c>
      <c r="J5" s="23" t="s">
        <v>14</v>
      </c>
      <c r="K5" s="23" t="s">
        <v>15</v>
      </c>
      <c r="L5" s="23" t="s">
        <v>16</v>
      </c>
      <c r="M5" s="23" t="s">
        <v>17</v>
      </c>
      <c r="N5" s="23" t="s">
        <v>18</v>
      </c>
      <c r="O5" s="23" t="s">
        <v>19</v>
      </c>
      <c r="P5" s="40"/>
      <c r="Q5" s="41"/>
    </row>
    <row r="6" spans="1:44" s="5" customFormat="1" ht="200.1" customHeight="1" x14ac:dyDescent="0.2">
      <c r="A6" s="15" t="s">
        <v>20</v>
      </c>
      <c r="B6" s="15" t="s">
        <v>21</v>
      </c>
      <c r="C6" s="16" t="s">
        <v>22</v>
      </c>
      <c r="D6" s="17" t="s">
        <v>23</v>
      </c>
      <c r="E6" s="18" t="s">
        <v>24</v>
      </c>
      <c r="F6" s="18">
        <v>46117</v>
      </c>
      <c r="G6" s="18">
        <v>46122</v>
      </c>
      <c r="H6" s="19">
        <v>385</v>
      </c>
      <c r="I6" s="20">
        <v>5.5</v>
      </c>
      <c r="J6" s="19">
        <v>0</v>
      </c>
      <c r="K6" s="19">
        <v>0</v>
      </c>
      <c r="L6" s="19">
        <f t="shared" ref="L6" si="0">H6*I6+J6</f>
        <v>2117.5</v>
      </c>
      <c r="M6" s="19">
        <f t="shared" ref="M6" si="1">L6+K6</f>
        <v>2117.5</v>
      </c>
      <c r="N6" s="19">
        <v>0</v>
      </c>
      <c r="O6" s="19">
        <v>0</v>
      </c>
      <c r="P6" s="19">
        <f t="shared" ref="P6" si="2">M6+N6+O6</f>
        <v>2117.5</v>
      </c>
      <c r="Q6" s="21" t="s">
        <v>38</v>
      </c>
    </row>
    <row r="7" spans="1:44" s="5" customFormat="1" ht="200.1" customHeight="1" x14ac:dyDescent="0.2">
      <c r="A7" s="15" t="s">
        <v>25</v>
      </c>
      <c r="B7" s="15" t="s">
        <v>26</v>
      </c>
      <c r="C7" s="16" t="s">
        <v>22</v>
      </c>
      <c r="D7" s="17" t="s">
        <v>23</v>
      </c>
      <c r="E7" s="18" t="s">
        <v>24</v>
      </c>
      <c r="F7" s="18">
        <v>46117</v>
      </c>
      <c r="G7" s="18">
        <v>46122</v>
      </c>
      <c r="H7" s="19">
        <v>385</v>
      </c>
      <c r="I7" s="20">
        <v>5.5</v>
      </c>
      <c r="J7" s="19">
        <v>0</v>
      </c>
      <c r="K7" s="19">
        <v>0</v>
      </c>
      <c r="L7" s="19">
        <f t="shared" ref="L7:L9" si="3">H7*I7+J7</f>
        <v>2117.5</v>
      </c>
      <c r="M7" s="19">
        <f t="shared" ref="M7:M9" si="4">L7+K7</f>
        <v>2117.5</v>
      </c>
      <c r="N7" s="19">
        <v>0</v>
      </c>
      <c r="O7" s="19">
        <f>359.66+330+200</f>
        <v>889.66000000000008</v>
      </c>
      <c r="P7" s="19">
        <f t="shared" ref="P7:P9" si="5">M7+N7+O7</f>
        <v>3007.16</v>
      </c>
      <c r="Q7" s="21" t="s">
        <v>38</v>
      </c>
    </row>
    <row r="8" spans="1:44" s="5" customFormat="1" ht="200.1" customHeight="1" x14ac:dyDescent="0.2">
      <c r="A8" s="15" t="s">
        <v>20</v>
      </c>
      <c r="B8" s="15" t="s">
        <v>21</v>
      </c>
      <c r="C8" s="16" t="s">
        <v>22</v>
      </c>
      <c r="D8" s="17" t="s">
        <v>27</v>
      </c>
      <c r="E8" s="18" t="s">
        <v>24</v>
      </c>
      <c r="F8" s="18">
        <v>46127</v>
      </c>
      <c r="G8" s="18">
        <v>46128</v>
      </c>
      <c r="H8" s="19">
        <v>385</v>
      </c>
      <c r="I8" s="20">
        <v>1.5</v>
      </c>
      <c r="J8" s="19">
        <v>0</v>
      </c>
      <c r="K8" s="19">
        <v>0</v>
      </c>
      <c r="L8" s="19">
        <f t="shared" ref="L8" si="6">H8*I8+J8</f>
        <v>577.5</v>
      </c>
      <c r="M8" s="19">
        <f t="shared" ref="M8" si="7">L8+K8</f>
        <v>577.5</v>
      </c>
      <c r="N8" s="19">
        <v>0</v>
      </c>
      <c r="O8" s="19">
        <v>0</v>
      </c>
      <c r="P8" s="19">
        <f t="shared" ref="P8" si="8">M8+N8+O8</f>
        <v>577.5</v>
      </c>
      <c r="Q8" s="21" t="s">
        <v>39</v>
      </c>
    </row>
    <row r="9" spans="1:44" s="5" customFormat="1" ht="200.1" customHeight="1" x14ac:dyDescent="0.2">
      <c r="A9" s="15" t="s">
        <v>25</v>
      </c>
      <c r="B9" s="15" t="s">
        <v>26</v>
      </c>
      <c r="C9" s="16" t="s">
        <v>22</v>
      </c>
      <c r="D9" s="17" t="s">
        <v>27</v>
      </c>
      <c r="E9" s="18" t="s">
        <v>24</v>
      </c>
      <c r="F9" s="18">
        <v>46127</v>
      </c>
      <c r="G9" s="18">
        <v>46128</v>
      </c>
      <c r="H9" s="19">
        <v>385</v>
      </c>
      <c r="I9" s="20">
        <v>1.5</v>
      </c>
      <c r="J9" s="19">
        <v>0</v>
      </c>
      <c r="K9" s="19">
        <v>0</v>
      </c>
      <c r="L9" s="19">
        <f t="shared" si="3"/>
        <v>577.5</v>
      </c>
      <c r="M9" s="19">
        <f t="shared" si="4"/>
        <v>577.5</v>
      </c>
      <c r="N9" s="19">
        <v>0</v>
      </c>
      <c r="O9" s="19">
        <v>300</v>
      </c>
      <c r="P9" s="19">
        <f t="shared" si="5"/>
        <v>877.5</v>
      </c>
      <c r="Q9" s="21" t="s">
        <v>39</v>
      </c>
    </row>
    <row r="10" spans="1:44" s="35" customFormat="1" ht="200.1" customHeight="1" x14ac:dyDescent="0.25">
      <c r="A10" s="32" t="s">
        <v>28</v>
      </c>
      <c r="B10" s="32" t="s">
        <v>29</v>
      </c>
      <c r="C10" s="32" t="s">
        <v>22</v>
      </c>
      <c r="D10" s="32" t="s">
        <v>30</v>
      </c>
      <c r="E10" s="32" t="s">
        <v>24</v>
      </c>
      <c r="F10" s="33">
        <v>46129</v>
      </c>
      <c r="G10" s="33">
        <v>46130</v>
      </c>
      <c r="H10" s="34">
        <v>385</v>
      </c>
      <c r="I10" s="36">
        <v>1.5</v>
      </c>
      <c r="J10" s="34">
        <v>0</v>
      </c>
      <c r="K10" s="34">
        <v>0</v>
      </c>
      <c r="L10" s="34">
        <f t="shared" ref="L10:L14" si="9">H10*I10+J10</f>
        <v>577.5</v>
      </c>
      <c r="M10" s="34">
        <f t="shared" ref="M10:M14" si="10">L10+K10</f>
        <v>577.5</v>
      </c>
      <c r="N10" s="34">
        <v>0</v>
      </c>
      <c r="O10" s="43">
        <v>0</v>
      </c>
      <c r="P10" s="34">
        <f t="shared" ref="P10:P14" si="11">M10+N10+O10</f>
        <v>577.5</v>
      </c>
      <c r="Q10" s="32" t="s">
        <v>40</v>
      </c>
    </row>
    <row r="11" spans="1:44" s="35" customFormat="1" ht="200.1" customHeight="1" x14ac:dyDescent="0.25">
      <c r="A11" s="32" t="s">
        <v>31</v>
      </c>
      <c r="B11" s="32" t="s">
        <v>32</v>
      </c>
      <c r="C11" s="32" t="s">
        <v>22</v>
      </c>
      <c r="D11" s="32" t="s">
        <v>30</v>
      </c>
      <c r="E11" s="32" t="s">
        <v>24</v>
      </c>
      <c r="F11" s="33">
        <v>46129</v>
      </c>
      <c r="G11" s="33">
        <v>46130</v>
      </c>
      <c r="H11" s="34">
        <v>385</v>
      </c>
      <c r="I11" s="36">
        <v>1.5</v>
      </c>
      <c r="J11" s="34">
        <v>0</v>
      </c>
      <c r="K11" s="34">
        <v>0</v>
      </c>
      <c r="L11" s="34">
        <f t="shared" si="9"/>
        <v>577.5</v>
      </c>
      <c r="M11" s="34">
        <f t="shared" si="10"/>
        <v>577.5</v>
      </c>
      <c r="N11" s="34">
        <v>0</v>
      </c>
      <c r="O11" s="43">
        <v>0</v>
      </c>
      <c r="P11" s="34">
        <f t="shared" si="11"/>
        <v>577.5</v>
      </c>
      <c r="Q11" s="32" t="s">
        <v>33</v>
      </c>
    </row>
    <row r="12" spans="1:44" s="35" customFormat="1" ht="200.1" customHeight="1" x14ac:dyDescent="0.25">
      <c r="A12" s="32" t="s">
        <v>20</v>
      </c>
      <c r="B12" s="32" t="s">
        <v>21</v>
      </c>
      <c r="C12" s="32" t="s">
        <v>22</v>
      </c>
      <c r="D12" s="32" t="s">
        <v>30</v>
      </c>
      <c r="E12" s="32" t="s">
        <v>24</v>
      </c>
      <c r="F12" s="33">
        <v>46129</v>
      </c>
      <c r="G12" s="33">
        <v>46130</v>
      </c>
      <c r="H12" s="34">
        <v>385</v>
      </c>
      <c r="I12" s="36">
        <v>1.5</v>
      </c>
      <c r="J12" s="34">
        <v>0</v>
      </c>
      <c r="K12" s="34">
        <v>0</v>
      </c>
      <c r="L12" s="34">
        <f t="shared" si="9"/>
        <v>577.5</v>
      </c>
      <c r="M12" s="34">
        <f t="shared" si="10"/>
        <v>577.5</v>
      </c>
      <c r="N12" s="34">
        <v>0</v>
      </c>
      <c r="O12" s="43">
        <v>0</v>
      </c>
      <c r="P12" s="34">
        <f t="shared" si="11"/>
        <v>577.5</v>
      </c>
      <c r="Q12" s="32" t="s">
        <v>34</v>
      </c>
    </row>
    <row r="13" spans="1:44" s="35" customFormat="1" ht="200.1" customHeight="1" x14ac:dyDescent="0.25">
      <c r="A13" s="32" t="s">
        <v>25</v>
      </c>
      <c r="B13" s="32" t="s">
        <v>26</v>
      </c>
      <c r="C13" s="32" t="s">
        <v>22</v>
      </c>
      <c r="D13" s="32" t="s">
        <v>30</v>
      </c>
      <c r="E13" s="32" t="s">
        <v>24</v>
      </c>
      <c r="F13" s="33">
        <v>46129</v>
      </c>
      <c r="G13" s="33">
        <v>46130</v>
      </c>
      <c r="H13" s="34">
        <v>385</v>
      </c>
      <c r="I13" s="36">
        <v>1.5</v>
      </c>
      <c r="J13" s="34">
        <v>0</v>
      </c>
      <c r="K13" s="34">
        <v>0</v>
      </c>
      <c r="L13" s="34">
        <f t="shared" si="9"/>
        <v>577.5</v>
      </c>
      <c r="M13" s="34">
        <f t="shared" si="10"/>
        <v>577.5</v>
      </c>
      <c r="N13" s="34">
        <v>0</v>
      </c>
      <c r="O13" s="43">
        <v>160.63</v>
      </c>
      <c r="P13" s="34">
        <f t="shared" si="11"/>
        <v>738.13</v>
      </c>
      <c r="Q13" s="32" t="s">
        <v>34</v>
      </c>
    </row>
    <row r="14" spans="1:44" s="35" customFormat="1" ht="200.1" customHeight="1" x14ac:dyDescent="0.25">
      <c r="A14" s="32" t="s">
        <v>20</v>
      </c>
      <c r="B14" s="32" t="s">
        <v>21</v>
      </c>
      <c r="C14" s="32" t="s">
        <v>22</v>
      </c>
      <c r="D14" s="32" t="s">
        <v>35</v>
      </c>
      <c r="E14" s="32" t="s">
        <v>24</v>
      </c>
      <c r="F14" s="33">
        <v>46139</v>
      </c>
      <c r="G14" s="33">
        <v>46142</v>
      </c>
      <c r="H14" s="34">
        <v>385</v>
      </c>
      <c r="I14" s="36">
        <v>3.5</v>
      </c>
      <c r="J14" s="34">
        <v>0</v>
      </c>
      <c r="K14" s="34">
        <v>0</v>
      </c>
      <c r="L14" s="34">
        <f t="shared" si="9"/>
        <v>1347.5</v>
      </c>
      <c r="M14" s="34">
        <f t="shared" si="10"/>
        <v>1347.5</v>
      </c>
      <c r="N14" s="34">
        <v>0</v>
      </c>
      <c r="O14" s="43">
        <v>0</v>
      </c>
      <c r="P14" s="34">
        <f t="shared" si="11"/>
        <v>1347.5</v>
      </c>
      <c r="Q14" s="32" t="s">
        <v>36</v>
      </c>
    </row>
    <row r="15" spans="1:44" ht="200.1" customHeight="1" x14ac:dyDescent="0.25">
      <c r="A15" s="32" t="s">
        <v>37</v>
      </c>
      <c r="B15" s="32" t="s">
        <v>41</v>
      </c>
      <c r="C15" s="32" t="s">
        <v>22</v>
      </c>
      <c r="D15" s="32" t="s">
        <v>35</v>
      </c>
      <c r="E15" s="32" t="s">
        <v>24</v>
      </c>
      <c r="F15" s="33">
        <v>46139</v>
      </c>
      <c r="G15" s="33">
        <v>46142</v>
      </c>
      <c r="H15" s="34">
        <v>385</v>
      </c>
      <c r="I15" s="36">
        <v>3.5</v>
      </c>
      <c r="J15" s="34">
        <v>0</v>
      </c>
      <c r="K15" s="34">
        <v>0</v>
      </c>
      <c r="L15" s="34">
        <f t="shared" ref="L15" si="12">H15*I15+J15</f>
        <v>1347.5</v>
      </c>
      <c r="M15" s="34">
        <f t="shared" ref="M15" si="13">L15+K15</f>
        <v>1347.5</v>
      </c>
      <c r="N15" s="34">
        <v>0</v>
      </c>
      <c r="O15" s="43">
        <f>254.61+342.55+100+30</f>
        <v>727.16000000000008</v>
      </c>
      <c r="P15" s="34">
        <f t="shared" ref="P15" si="14">M15+N15+O15</f>
        <v>2074.66</v>
      </c>
      <c r="Q15" s="32" t="s">
        <v>36</v>
      </c>
    </row>
    <row r="16" spans="1:44" x14ac:dyDescent="0.25">
      <c r="A16" s="25"/>
      <c r="B16" s="25"/>
      <c r="C16" s="25"/>
      <c r="D16" s="25"/>
      <c r="E16" s="25"/>
      <c r="F16" s="26"/>
      <c r="G16" s="26"/>
      <c r="H16" s="27"/>
      <c r="I16" s="37"/>
      <c r="J16" s="27"/>
      <c r="K16" s="27"/>
      <c r="L16" s="27"/>
      <c r="M16" s="27"/>
      <c r="N16" s="27"/>
      <c r="O16" s="44"/>
      <c r="P16" s="27"/>
      <c r="Q16" s="25"/>
    </row>
    <row r="17" spans="1:17" ht="42" customHeight="1" x14ac:dyDescent="0.25">
      <c r="A17" s="28"/>
      <c r="B17" s="28"/>
      <c r="C17" s="28"/>
      <c r="D17" s="29"/>
      <c r="E17" s="28"/>
      <c r="F17" s="28"/>
      <c r="G17" s="28"/>
      <c r="H17" s="30"/>
      <c r="I17" s="31"/>
      <c r="J17" s="30"/>
      <c r="K17" s="30"/>
      <c r="L17" s="30"/>
      <c r="M17" s="30"/>
      <c r="N17" s="30"/>
      <c r="O17" s="30"/>
      <c r="P17" s="30"/>
      <c r="Q17" s="29"/>
    </row>
    <row r="18" spans="1:17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</sheetData>
  <mergeCells count="10">
    <mergeCell ref="A18:Q18"/>
    <mergeCell ref="A1:Q1"/>
    <mergeCell ref="N4:O4"/>
    <mergeCell ref="P4:P5"/>
    <mergeCell ref="Q4:Q5"/>
    <mergeCell ref="A3:B3"/>
    <mergeCell ref="A4:A5"/>
    <mergeCell ref="B4:B5"/>
    <mergeCell ref="C4:G4"/>
    <mergeCell ref="H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Tavares</cp:lastModifiedBy>
  <dcterms:modified xsi:type="dcterms:W3CDTF">2026-09-25T16:43:42Z</dcterms:modified>
</cp:coreProperties>
</file>