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5\JULHO - Copia\"/>
    </mc:Choice>
  </mc:AlternateContent>
  <xr:revisionPtr revIDLastSave="0" documentId="13_ncr:1_{ECF17B6F-4C8E-4626-A5E5-CC3DF9A195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ULHO" sheetId="4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" i="4" l="1"/>
  <c r="O12" i="4"/>
  <c r="O9" i="4"/>
  <c r="L19" i="4"/>
  <c r="M19" i="4" s="1"/>
  <c r="P19" i="4" s="1"/>
  <c r="L18" i="4"/>
  <c r="M18" i="4" s="1"/>
  <c r="P18" i="4" s="1"/>
  <c r="L20" i="4"/>
  <c r="M20" i="4" s="1"/>
  <c r="L17" i="4"/>
  <c r="M17" i="4" s="1"/>
  <c r="P17" i="4" s="1"/>
  <c r="L16" i="4"/>
  <c r="M16" i="4" s="1"/>
  <c r="P16" i="4" s="1"/>
  <c r="L14" i="4"/>
  <c r="M14" i="4" s="1"/>
  <c r="P14" i="4" s="1"/>
  <c r="L6" i="4"/>
  <c r="M6" i="4" s="1"/>
  <c r="P6" i="4" s="1"/>
  <c r="L13" i="4"/>
  <c r="M13" i="4" s="1"/>
  <c r="P13" i="4" s="1"/>
  <c r="L15" i="4"/>
  <c r="M15" i="4" s="1"/>
  <c r="P15" i="4" s="1"/>
  <c r="L12" i="4"/>
  <c r="M12" i="4" s="1"/>
  <c r="L8" i="4"/>
  <c r="M8" i="4" s="1"/>
  <c r="P8" i="4" s="1"/>
  <c r="L7" i="4"/>
  <c r="M7" i="4" s="1"/>
  <c r="L11" i="4"/>
  <c r="M11" i="4" s="1"/>
  <c r="L10" i="4"/>
  <c r="M10" i="4" s="1"/>
  <c r="L9" i="4"/>
  <c r="M9" i="4" s="1"/>
  <c r="P20" i="4" l="1"/>
  <c r="P12" i="4"/>
  <c r="P10" i="4"/>
  <c r="P7" i="4"/>
  <c r="P11" i="4"/>
  <c r="P9" i="4"/>
</calcChain>
</file>

<file path=xl/sharedStrings.xml><?xml version="1.0" encoding="utf-8"?>
<sst xmlns="http://schemas.openxmlformats.org/spreadsheetml/2006/main" count="110" uniqueCount="59">
  <si>
    <t>CARGO/FUNÇÃO</t>
  </si>
  <si>
    <t>DADOS DO DESLOCAMENTO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</si>
  <si>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</si>
  <si>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</si>
  <si>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</si>
  <si>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</si>
  <si>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</si>
  <si>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</si>
  <si>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</si>
  <si>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</si>
  <si>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</si>
  <si>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</si>
  <si>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</si>
  <si>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</si>
  <si>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</si>
  <si>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</si>
  <si>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FORTALEZA/CE</t>
  </si>
  <si>
    <t>DADOS DE DIÁRIAS - PORTARIA 4/2025</t>
  </si>
  <si>
    <t>ART. 6º  PORTARIA</t>
  </si>
  <si>
    <t>VALOR GASTO COM COMBUSTÍVEL - PORTARIA 4/2025</t>
  </si>
  <si>
    <t>Colaborador CARLOS JOSÉ DE FREITAS PEREIRA</t>
  </si>
  <si>
    <t>CHEFE DO SETOR DE FISCALIZAÇÃO DO CRMV-CE</t>
  </si>
  <si>
    <t>Méd. Vet. Dr. DANIEL DE ARAÚJO VIANA</t>
  </si>
  <si>
    <t>PRESIDENTE DO CRMV-CE</t>
  </si>
  <si>
    <t>Colaborador FRANCISCO RÉGIS MUNIZ DE SOUZA</t>
  </si>
  <si>
    <t>AGENTE FISCAL DO CRMV-CE</t>
  </si>
  <si>
    <t>INSTITUCIONAL</t>
  </si>
  <si>
    <t>Méd. Vet. Dra. ANA CRISTINA FARIAS MOREIRA RIBEIRO</t>
  </si>
  <si>
    <t>SECRETÁRIA-GERAL DO CRMV-CE</t>
  </si>
  <si>
    <t>Colaborador Dr. FELIPE DOURADO DE ARAGÃO PINHEIRO</t>
  </si>
  <si>
    <t>COORDENADOR TÉCNICO DE FISCALIZAÇÃO DO CRMV-CE</t>
  </si>
  <si>
    <t xml:space="preserve"> </t>
  </si>
  <si>
    <t>LIMOEIRO DO  NORTE/CE</t>
  </si>
  <si>
    <t>REALIZAR INSPEÇÃO TÉCNICA NO ABATEDOURO DE LIMOEIRO DO NORTE/CE, EM ATENDIMENTO À DEMANDA DO MINISTÉRIO PÚBLICO DO ESTADO DO CEARÁ,CONFORME PROCESSO ELETRÔNICO N.º 0330012.00000024/2025-61.</t>
  </si>
  <si>
    <t>REALIZAR FISCALIZAÇÃO NO MUNICÍPIO DE JUAZEIRO DO NORTE/CE, EM ATENDIMENTO AO PLANO NACIONAL DE FISCALIZAÇÃO – PNF, E PRESTAR SUPORTE À EQUIPE TÉCNICA E ADMINISTRATIVA NAS AÇÕES DO CRMV-CE DURANTE A EXPOCRATO/2025, CONFORME PROCESSO ELETRÔNICO N.º 0330012.00000026/2025-43.</t>
  </si>
  <si>
    <t>JUAZEIRO DO NORTE E CRATO/CE</t>
  </si>
  <si>
    <t>CRATO/CE</t>
  </si>
  <si>
    <t>INSTITUCIONAL / RODOVIÁRIO</t>
  </si>
  <si>
    <t>REPRESENTAR O CRMV-CE NA SOLENIDADE DE ABERTURA E MINISTRAR PALESTRA NOS SEMINÁRIOS DE RESPONSABILIDADE TÉCNICA DURANTE A EXPOCRATO/2025, CONFORME PROCESSO ELETRÔNICO N.º 0330021.00000232/2025-67.</t>
  </si>
  <si>
    <t>Méd. Vet. Dra. PATRÍCIA EMÍLIA GOMES FACÓ</t>
  </si>
  <si>
    <t>TESOUREIRA DO CRMV-CE</t>
  </si>
  <si>
    <t>Colaboradora Dra. FABIANA VINHAS RODRIGUES</t>
  </si>
  <si>
    <t>SUPERINTENDENTE DO CRMV-CE</t>
  </si>
  <si>
    <t>REALIZAR O CERIMONIAL DOS SEMINÁRIOS DE RESPONSABILIDADE TÉCNICA E COORDENAR OS ATENDIMENTOS AO PÚBLICO NO STAND DO CRMV-CE DURANTE A EXPOCRATO/2025, CONFORME PROCESSO ELETRÔNICO N.º 0330021.00000232/2025-67.</t>
  </si>
  <si>
    <t>Colaboradora PATRÍCIA PEREIRA DOS SANTOS</t>
  </si>
  <si>
    <t>ASSISTENTE ADMINISTRATIVA DO CRMV-CE</t>
  </si>
  <si>
    <t>REALIZAR ATENDIMENTO AO PÚBLICO NO STAND DO CRMV-CE DURANTE A EXPOCRATO/2025, CONFORME PROCESSO ELETRÔNICO N.º 0330021.00000232/2025-67.</t>
  </si>
  <si>
    <t>Colaboradora FRANCISCA INGRID MOURÃO LOBO MELO</t>
  </si>
  <si>
    <t>REALIZAR ANOTAÇÕES, REGISTRO FOTOGRÁFICO E DIVULGAÇÃO DAS AÇÕES DO CRMV-CE NA EXPOCRATO/2025 NAS MÍDIAS SOCIAIS, CONFORME PROCESSO ELETRÔNICO N.º 0330021.00000232/2025-67.</t>
  </si>
  <si>
    <t>Colaboradora FRANCISCA ELAINE DA SILVA TAVARES</t>
  </si>
  <si>
    <t>ASSISTENTE FINANCEIRA ESPECIAL DO CRMV-CE</t>
  </si>
  <si>
    <t>REPRESENTAR A AUTARQUIA NA EXPOCRATO/2025 E MINISTRAR PALESTRA NOS SEMINÁRIOS DE RESPONSABILIDADE TÉCNICA, CONFORME PROCESSO ELETRÔNICO N.º 0330021.00000232/2025-67.</t>
  </si>
  <si>
    <t>INDEPENDÊNCIA, PEDRA BRANCA, CATARINA E ARNEIROZ/CE</t>
  </si>
  <si>
    <t>REALIZAR FISCALIZAÇÃO EM CONFORMIDADE COM O PLANO NACIONAL DE FISCALIZAÇÃO – PNF, E EM ATENDIMENTO À DENÚNCIA REGISTRADA NO PROCESSO Nº 0330023.00000210/2025-68,CONFORME PROCESSO ELETRÔNICO N.º 0330012.00000032/2025-86.</t>
  </si>
  <si>
    <t>JAGUARETAMA/CE</t>
  </si>
  <si>
    <t>REALIZAR FISCALIZAÇÃO EM ATENDIMENTO À DENÚNCIA REGISTRADA NO PROCESSO N.º 0330012.00000033/2025-77, CONFORME PROCESSO ELETRÔNICO N.º 0330012.00000034/2025-68</t>
  </si>
  <si>
    <t>REALIZAR FISCALIZAÇÃO EM ATENDIMENTO À DENÚNCIA REGISTRADA NO PROCESSO N.º 0330012.00000033/2025-77, CONFORME PROCESSO ELETRÔNICO N.º 0330012.00000034/2025-68.</t>
  </si>
  <si>
    <t>Colaborador FRANCISCO RÉGIS MUNIZ DE SOUSA</t>
  </si>
  <si>
    <t>PRESTAR APOIO ADMINISTRATIVO DURANTE A EXPOCRATO/2025, INCLUINDO ATIVIDADES DE MONTAGEM, RECEPÇÃO E CONFERÊNCIA DE LISTA DE PRESENÇA NOS SEMINÁRIOS DE RESPONSABILIDADE TÉCNICA, BEM COMO APOIO AOS ATENDIMENTOS REALIZADOS PELO STAND DO CRMV-CE, CONFORME PROCESSO ELETRÔNICO N.º 0330021.00000232/2025-67.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</si>
</sst>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 shrinkToFit="1" readingOrder="1"/>
    </xf>
    <xf numFmtId="0" fontId="8" fillId="0" borderId="0" xfId="0" applyFont="1" applyAlignment="1">
      <alignment vertical="center" shrinkToFit="1" readingOrder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2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21"/>
  <sheetViews>
    <sheetView showGridLines="0" tabSelected="1" view="pageLayout" topLeftCell="B11" zoomScale="78" zoomScaleNormal="100" zoomScalePageLayoutView="78" workbookViewId="0">
      <selection activeCell="K11" sqref="K11"/>
    </sheetView>
  </sheetViews>
  <sheetFormatPr defaultColWidth="0" defaultRowHeight="15"/>
  <cols>
    <col min="1" max="1" width="18.5703125" style="1" customWidth="1"/>
    <col min="2" max="2" width="19.42578125" style="1" customWidth="1"/>
    <col min="3" max="7" width="17.5703125" style="1" customWidth="1"/>
    <col min="8" max="8" width="17.5703125" style="2" customWidth="1"/>
    <col min="9" max="9" width="17.5703125" style="18" customWidth="1"/>
    <col min="10" max="16" width="17.5703125" style="2" customWidth="1"/>
    <col min="17" max="17" width="25" style="3" customWidth="1"/>
    <col min="18" max="16375" width="9.140625" customWidth="1"/>
    <col min="16376" max="16376" width="4.7109375" customWidth="1"/>
    <col min="16377" max="16377" width="2.7109375" customWidth="1"/>
    <col min="16378" max="16378" width="3.140625" customWidth="1"/>
    <col min="16379" max="16379" width="2" customWidth="1"/>
    <col min="16380" max="16380" width="3.28515625" customWidth="1"/>
    <col min="16381" max="16381" width="3.42578125" customWidth="1"/>
    <col min="16382" max="16382" width="3" customWidth="1"/>
    <col min="16383" max="16384" width="2.42578125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27"/>
      <c r="B3" s="27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56.85" customHeight="1">
      <c r="A4" s="26" t="s">
        <v>31</v>
      </c>
      <c r="B4" s="26" t="s">
        <v>0</v>
      </c>
      <c r="C4" s="26" t="s">
        <v>1</v>
      </c>
      <c r="D4" s="26"/>
      <c r="E4" s="26"/>
      <c r="F4" s="26"/>
      <c r="G4" s="26"/>
      <c r="H4" s="26" t="s">
        <v>17</v>
      </c>
      <c r="I4" s="26"/>
      <c r="J4" s="26"/>
      <c r="K4" s="26"/>
      <c r="L4" s="26"/>
      <c r="M4" s="26"/>
      <c r="N4" s="25" t="s">
        <v>19</v>
      </c>
      <c r="O4" s="25"/>
      <c r="P4" s="25" t="s">
        <v>2</v>
      </c>
      <c r="Q4" s="26" t="s">
        <v>3</v>
      </c>
    </row>
    <row r="5" spans="1:44" s="9" customFormat="1" ht="56.85" customHeight="1">
      <c r="A5" s="26"/>
      <c r="B5" s="26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3" t="s">
        <v>9</v>
      </c>
      <c r="I5" s="24" t="s">
        <v>10</v>
      </c>
      <c r="J5" s="23" t="s">
        <v>11</v>
      </c>
      <c r="K5" s="23" t="s">
        <v>15</v>
      </c>
      <c r="L5" s="23" t="s">
        <v>14</v>
      </c>
      <c r="M5" s="23" t="s">
        <v>12</v>
      </c>
      <c r="N5" s="23" t="s">
        <v>18</v>
      </c>
      <c r="O5" s="23" t="s">
        <v>13</v>
      </c>
      <c r="P5" s="25"/>
      <c r="Q5" s="26"/>
    </row>
    <row r="6" spans="1:44" s="9" customFormat="1" ht="170.1" customHeight="1">
      <c r="A6" s="12" t="s">
        <v>29</v>
      </c>
      <c r="B6" s="12" t="s">
        <v>30</v>
      </c>
      <c r="C6" s="13" t="s">
        <v>16</v>
      </c>
      <c r="D6" s="13" t="s">
        <v>32</v>
      </c>
      <c r="E6" s="14" t="s">
        <v>26</v>
      </c>
      <c r="F6" s="15">
        <v>45839</v>
      </c>
      <c r="G6" s="15">
        <v>45840</v>
      </c>
      <c r="H6" s="11">
        <v>385</v>
      </c>
      <c r="I6" s="19">
        <v>1.5</v>
      </c>
      <c r="J6" s="11">
        <v>0</v>
      </c>
      <c r="K6" s="11">
        <v>0</v>
      </c>
      <c r="L6" s="11">
        <f t="shared" ref="L6:L8" si="0">H6*I6+J6</f>
        <v>577.5</v>
      </c>
      <c r="M6" s="11">
        <f t="shared" ref="M6:M8" si="1">L6+K6</f>
        <v>577.5</v>
      </c>
      <c r="N6" s="16">
        <v>0</v>
      </c>
      <c r="O6" s="17">
        <v>0</v>
      </c>
      <c r="P6" s="11">
        <f t="shared" ref="P6:P8" si="2">M6+N6+O6</f>
        <v>577.5</v>
      </c>
      <c r="Q6" s="20" t="s">
        <v>33</v>
      </c>
    </row>
    <row r="7" spans="1:44" s="9" customFormat="1" ht="170.1" customHeight="1">
      <c r="A7" s="12" t="s">
        <v>24</v>
      </c>
      <c r="B7" s="12" t="s">
        <v>25</v>
      </c>
      <c r="C7" s="13" t="s">
        <v>16</v>
      </c>
      <c r="D7" s="13" t="s">
        <v>32</v>
      </c>
      <c r="E7" s="14" t="s">
        <v>26</v>
      </c>
      <c r="F7" s="15">
        <v>45839</v>
      </c>
      <c r="G7" s="15">
        <v>45840</v>
      </c>
      <c r="H7" s="11">
        <v>385</v>
      </c>
      <c r="I7" s="19">
        <v>1.5</v>
      </c>
      <c r="J7" s="11">
        <v>0</v>
      </c>
      <c r="K7" s="11">
        <v>0</v>
      </c>
      <c r="L7" s="11">
        <f t="shared" si="0"/>
        <v>577.5</v>
      </c>
      <c r="M7" s="11">
        <f t="shared" si="1"/>
        <v>577.5</v>
      </c>
      <c r="N7" s="16">
        <v>0</v>
      </c>
      <c r="O7" s="17">
        <v>100</v>
      </c>
      <c r="P7" s="11">
        <f t="shared" si="2"/>
        <v>677.5</v>
      </c>
      <c r="Q7" s="20" t="s">
        <v>33</v>
      </c>
    </row>
    <row r="8" spans="1:44" s="9" customFormat="1" ht="170.1" customHeight="1">
      <c r="A8" s="12" t="s">
        <v>29</v>
      </c>
      <c r="B8" s="12" t="s">
        <v>30</v>
      </c>
      <c r="C8" s="13" t="s">
        <v>16</v>
      </c>
      <c r="D8" s="13" t="s">
        <v>35</v>
      </c>
      <c r="E8" s="14" t="s">
        <v>26</v>
      </c>
      <c r="F8" s="15">
        <v>45851</v>
      </c>
      <c r="G8" s="15">
        <v>45857</v>
      </c>
      <c r="H8" s="11">
        <v>385</v>
      </c>
      <c r="I8" s="19">
        <v>6.5</v>
      </c>
      <c r="J8" s="11">
        <v>0</v>
      </c>
      <c r="K8" s="11">
        <v>0</v>
      </c>
      <c r="L8" s="11">
        <f t="shared" si="0"/>
        <v>2502.5</v>
      </c>
      <c r="M8" s="11">
        <f t="shared" si="1"/>
        <v>2502.5</v>
      </c>
      <c r="N8" s="16">
        <v>0</v>
      </c>
      <c r="O8" s="17">
        <v>0</v>
      </c>
      <c r="P8" s="11">
        <f t="shared" si="2"/>
        <v>2502.5</v>
      </c>
      <c r="Q8" s="20" t="s">
        <v>34</v>
      </c>
    </row>
    <row r="9" spans="1:44" s="10" customFormat="1" ht="170.1" customHeight="1">
      <c r="A9" s="12" t="s">
        <v>20</v>
      </c>
      <c r="B9" s="12" t="s">
        <v>21</v>
      </c>
      <c r="C9" s="13" t="s">
        <v>16</v>
      </c>
      <c r="D9" s="13" t="s">
        <v>35</v>
      </c>
      <c r="E9" s="14" t="s">
        <v>26</v>
      </c>
      <c r="F9" s="15">
        <v>45851</v>
      </c>
      <c r="G9" s="15">
        <v>45857</v>
      </c>
      <c r="H9" s="11">
        <v>385</v>
      </c>
      <c r="I9" s="19">
        <v>6.5</v>
      </c>
      <c r="J9" s="11">
        <v>0</v>
      </c>
      <c r="K9" s="11">
        <v>0</v>
      </c>
      <c r="L9" s="11">
        <f t="shared" ref="L9" si="3">H9*I9+J9</f>
        <v>2502.5</v>
      </c>
      <c r="M9" s="11">
        <f t="shared" ref="M9" si="4">L9+K9</f>
        <v>2502.5</v>
      </c>
      <c r="N9" s="16">
        <v>0</v>
      </c>
      <c r="O9" s="17">
        <f>140.07+287.96+180.04+150+200+80</f>
        <v>1038.07</v>
      </c>
      <c r="P9" s="11">
        <f t="shared" ref="P9" si="5">M9+N9+O9</f>
        <v>3540.5699999999997</v>
      </c>
      <c r="Q9" s="20" t="s">
        <v>34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10" customFormat="1" ht="170.1" customHeight="1">
      <c r="A10" s="12" t="s">
        <v>27</v>
      </c>
      <c r="B10" s="12" t="s">
        <v>28</v>
      </c>
      <c r="C10" s="13" t="s">
        <v>16</v>
      </c>
      <c r="D10" s="13" t="s">
        <v>36</v>
      </c>
      <c r="E10" s="14" t="s">
        <v>37</v>
      </c>
      <c r="F10" s="15">
        <v>45851</v>
      </c>
      <c r="G10" s="15">
        <v>45855</v>
      </c>
      <c r="H10" s="11">
        <v>385</v>
      </c>
      <c r="I10" s="19">
        <v>4.5</v>
      </c>
      <c r="J10" s="11">
        <v>0</v>
      </c>
      <c r="K10" s="11">
        <v>95</v>
      </c>
      <c r="L10" s="11">
        <f t="shared" ref="L10:L15" si="6">H10*I10+J10</f>
        <v>1732.5</v>
      </c>
      <c r="M10" s="11">
        <f t="shared" ref="M10" si="7">L10+K10</f>
        <v>1827.5</v>
      </c>
      <c r="N10" s="16">
        <v>0</v>
      </c>
      <c r="O10" s="17">
        <v>0</v>
      </c>
      <c r="P10" s="11">
        <f t="shared" ref="P10:P15" si="8">M10+N10+O10</f>
        <v>1827.5</v>
      </c>
      <c r="Q10" s="20" t="s">
        <v>38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s="10" customFormat="1" ht="170.1" customHeight="1">
      <c r="A11" s="12" t="s">
        <v>39</v>
      </c>
      <c r="B11" s="12" t="s">
        <v>40</v>
      </c>
      <c r="C11" s="13" t="s">
        <v>16</v>
      </c>
      <c r="D11" s="13" t="s">
        <v>36</v>
      </c>
      <c r="E11" s="14" t="s">
        <v>37</v>
      </c>
      <c r="F11" s="15">
        <v>45851</v>
      </c>
      <c r="G11" s="15">
        <v>45855</v>
      </c>
      <c r="H11" s="11">
        <v>385</v>
      </c>
      <c r="I11" s="19">
        <v>4.5</v>
      </c>
      <c r="J11" s="11">
        <v>0</v>
      </c>
      <c r="K11" s="11">
        <v>95</v>
      </c>
      <c r="L11" s="11">
        <f t="shared" si="6"/>
        <v>1732.5</v>
      </c>
      <c r="M11" s="11">
        <f>L11+K11</f>
        <v>1827.5</v>
      </c>
      <c r="N11" s="16">
        <v>0</v>
      </c>
      <c r="O11" s="17">
        <v>0</v>
      </c>
      <c r="P11" s="11">
        <f t="shared" si="8"/>
        <v>1827.5</v>
      </c>
      <c r="Q11" s="20" t="s">
        <v>38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s="10" customFormat="1" ht="170.1" customHeight="1">
      <c r="A12" s="12" t="s">
        <v>41</v>
      </c>
      <c r="B12" s="12" t="s">
        <v>42</v>
      </c>
      <c r="C12" s="13" t="s">
        <v>16</v>
      </c>
      <c r="D12" s="13" t="s">
        <v>36</v>
      </c>
      <c r="E12" s="14" t="s">
        <v>26</v>
      </c>
      <c r="F12" s="15">
        <v>45851</v>
      </c>
      <c r="G12" s="15">
        <v>45857</v>
      </c>
      <c r="H12" s="11">
        <v>385</v>
      </c>
      <c r="I12" s="19">
        <v>6.5</v>
      </c>
      <c r="J12" s="11">
        <v>0</v>
      </c>
      <c r="K12" s="11">
        <v>0</v>
      </c>
      <c r="L12" s="11">
        <f t="shared" si="6"/>
        <v>2502.5</v>
      </c>
      <c r="M12" s="11">
        <f t="shared" ref="M12:M15" si="9">L12+K12</f>
        <v>2502.5</v>
      </c>
      <c r="N12" s="16">
        <v>0</v>
      </c>
      <c r="O12" s="17">
        <f>308.1+200+300.03+267.05</f>
        <v>1075.18</v>
      </c>
      <c r="P12" s="11">
        <f t="shared" si="8"/>
        <v>3577.6800000000003</v>
      </c>
      <c r="Q12" s="20" t="s">
        <v>43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s="10" customFormat="1" ht="170.1" customHeight="1">
      <c r="A13" s="12" t="s">
        <v>44</v>
      </c>
      <c r="B13" s="12" t="s">
        <v>45</v>
      </c>
      <c r="C13" s="13" t="s">
        <v>16</v>
      </c>
      <c r="D13" s="13" t="s">
        <v>36</v>
      </c>
      <c r="E13" s="14" t="s">
        <v>26</v>
      </c>
      <c r="F13" s="15">
        <v>45851</v>
      </c>
      <c r="G13" s="15">
        <v>45857</v>
      </c>
      <c r="H13" s="11">
        <v>385</v>
      </c>
      <c r="I13" s="19">
        <v>6.5</v>
      </c>
      <c r="J13" s="11">
        <v>0</v>
      </c>
      <c r="K13" s="11">
        <v>0</v>
      </c>
      <c r="L13" s="11">
        <f t="shared" si="6"/>
        <v>2502.5</v>
      </c>
      <c r="M13" s="11">
        <f t="shared" si="9"/>
        <v>2502.5</v>
      </c>
      <c r="N13" s="16">
        <v>0</v>
      </c>
      <c r="O13" s="17">
        <v>0</v>
      </c>
      <c r="P13" s="11">
        <f t="shared" si="8"/>
        <v>2502.5</v>
      </c>
      <c r="Q13" s="20" t="s">
        <v>46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 s="10" customFormat="1" ht="170.1" customHeight="1">
      <c r="A14" s="12" t="s">
        <v>47</v>
      </c>
      <c r="B14" s="12" t="s">
        <v>45</v>
      </c>
      <c r="C14" s="13" t="s">
        <v>16</v>
      </c>
      <c r="D14" s="13" t="s">
        <v>36</v>
      </c>
      <c r="E14" s="14" t="s">
        <v>26</v>
      </c>
      <c r="F14" s="15">
        <v>45851</v>
      </c>
      <c r="G14" s="15">
        <v>45857</v>
      </c>
      <c r="H14" s="11">
        <v>385</v>
      </c>
      <c r="I14" s="19">
        <v>6.5</v>
      </c>
      <c r="J14" s="11">
        <v>0</v>
      </c>
      <c r="K14" s="11">
        <v>0</v>
      </c>
      <c r="L14" s="11">
        <f t="shared" ref="L14" si="10">H14*I14+J14</f>
        <v>2502.5</v>
      </c>
      <c r="M14" s="11">
        <f t="shared" ref="M14" si="11">L14+K14</f>
        <v>2502.5</v>
      </c>
      <c r="N14" s="16">
        <v>0</v>
      </c>
      <c r="O14" s="17">
        <v>0</v>
      </c>
      <c r="P14" s="11">
        <f t="shared" ref="P14" si="12">M14+N14+O14</f>
        <v>2502.5</v>
      </c>
      <c r="Q14" s="20" t="s">
        <v>48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s="10" customFormat="1" ht="170.1" customHeight="1">
      <c r="A15" s="12" t="s">
        <v>49</v>
      </c>
      <c r="B15" s="12" t="s">
        <v>50</v>
      </c>
      <c r="C15" s="13" t="s">
        <v>16</v>
      </c>
      <c r="D15" s="13" t="s">
        <v>36</v>
      </c>
      <c r="E15" s="14" t="s">
        <v>26</v>
      </c>
      <c r="F15" s="15">
        <v>45851</v>
      </c>
      <c r="G15" s="15">
        <v>45857</v>
      </c>
      <c r="H15" s="11">
        <v>385</v>
      </c>
      <c r="I15" s="19">
        <v>6.5</v>
      </c>
      <c r="J15" s="11">
        <v>0</v>
      </c>
      <c r="K15" s="11">
        <v>0</v>
      </c>
      <c r="L15" s="11">
        <f t="shared" si="6"/>
        <v>2502.5</v>
      </c>
      <c r="M15" s="11">
        <f t="shared" si="9"/>
        <v>2502.5</v>
      </c>
      <c r="N15" s="16">
        <v>0</v>
      </c>
      <c r="O15" s="17">
        <v>0</v>
      </c>
      <c r="P15" s="11">
        <f t="shared" si="8"/>
        <v>2502.5</v>
      </c>
      <c r="Q15" s="20" t="s">
        <v>58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 s="10" customFormat="1" ht="170.1" customHeight="1">
      <c r="A16" s="12" t="s">
        <v>22</v>
      </c>
      <c r="B16" s="12" t="s">
        <v>23</v>
      </c>
      <c r="C16" s="13" t="s">
        <v>16</v>
      </c>
      <c r="D16" s="13" t="s">
        <v>36</v>
      </c>
      <c r="E16" s="14" t="s">
        <v>26</v>
      </c>
      <c r="F16" s="15">
        <v>45853</v>
      </c>
      <c r="G16" s="15">
        <v>45857</v>
      </c>
      <c r="H16" s="11">
        <v>385</v>
      </c>
      <c r="I16" s="19">
        <v>4.5</v>
      </c>
      <c r="J16" s="11">
        <v>0</v>
      </c>
      <c r="K16" s="11">
        <v>0</v>
      </c>
      <c r="L16" s="11">
        <f t="shared" ref="L16:L17" si="13">H16*I16+J16</f>
        <v>1732.5</v>
      </c>
      <c r="M16" s="11">
        <f>L16+K16</f>
        <v>1732.5</v>
      </c>
      <c r="N16" s="16">
        <v>0</v>
      </c>
      <c r="O16" s="17">
        <v>0</v>
      </c>
      <c r="P16" s="11">
        <f t="shared" ref="P16:P17" si="14">M16+N16+O16</f>
        <v>1732.5</v>
      </c>
      <c r="Q16" s="20" t="s">
        <v>51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 s="10" customFormat="1" ht="170.1" customHeight="1">
      <c r="A17" s="12" t="s">
        <v>29</v>
      </c>
      <c r="B17" s="12" t="s">
        <v>30</v>
      </c>
      <c r="C17" s="13" t="s">
        <v>16</v>
      </c>
      <c r="D17" s="13" t="s">
        <v>54</v>
      </c>
      <c r="E17" s="14" t="s">
        <v>26</v>
      </c>
      <c r="F17" s="15">
        <v>45861</v>
      </c>
      <c r="G17" s="15">
        <v>45862</v>
      </c>
      <c r="H17" s="11">
        <v>385</v>
      </c>
      <c r="I17" s="19">
        <v>1.5</v>
      </c>
      <c r="J17" s="11">
        <v>0</v>
      </c>
      <c r="K17" s="11">
        <v>0</v>
      </c>
      <c r="L17" s="11">
        <f t="shared" si="13"/>
        <v>577.5</v>
      </c>
      <c r="M17" s="11">
        <f t="shared" ref="M17" si="15">L17+K17</f>
        <v>577.5</v>
      </c>
      <c r="N17" s="16">
        <v>0</v>
      </c>
      <c r="O17" s="17">
        <v>0</v>
      </c>
      <c r="P17" s="11">
        <f t="shared" si="14"/>
        <v>577.5</v>
      </c>
      <c r="Q17" s="20" t="s">
        <v>55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 s="10" customFormat="1" ht="170.1" customHeight="1">
      <c r="A18" s="12" t="s">
        <v>57</v>
      </c>
      <c r="B18" s="12" t="s">
        <v>25</v>
      </c>
      <c r="C18" s="13" t="s">
        <v>16</v>
      </c>
      <c r="D18" s="13" t="s">
        <v>54</v>
      </c>
      <c r="E18" s="14" t="s">
        <v>26</v>
      </c>
      <c r="F18" s="15">
        <v>45861</v>
      </c>
      <c r="G18" s="15">
        <v>45862</v>
      </c>
      <c r="H18" s="11">
        <v>385</v>
      </c>
      <c r="I18" s="19">
        <v>1.5</v>
      </c>
      <c r="J18" s="11">
        <v>0</v>
      </c>
      <c r="K18" s="11">
        <v>0</v>
      </c>
      <c r="L18" s="11">
        <f t="shared" ref="L18" si="16">H18*I18+J18</f>
        <v>577.5</v>
      </c>
      <c r="M18" s="11">
        <f t="shared" ref="M18" si="17">L18+K18</f>
        <v>577.5</v>
      </c>
      <c r="N18" s="16">
        <v>0</v>
      </c>
      <c r="O18" s="17">
        <v>263.38</v>
      </c>
      <c r="P18" s="11">
        <f t="shared" ref="P18" si="18">M18+N18+O18</f>
        <v>840.88</v>
      </c>
      <c r="Q18" s="20" t="s">
        <v>56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 s="10" customFormat="1" ht="170.1" customHeight="1">
      <c r="A19" s="12" t="s">
        <v>29</v>
      </c>
      <c r="B19" s="12" t="s">
        <v>30</v>
      </c>
      <c r="C19" s="13" t="s">
        <v>16</v>
      </c>
      <c r="D19" s="13" t="s">
        <v>52</v>
      </c>
      <c r="E19" s="14" t="s">
        <v>26</v>
      </c>
      <c r="F19" s="15">
        <v>45866</v>
      </c>
      <c r="G19" s="15">
        <v>45870</v>
      </c>
      <c r="H19" s="11">
        <v>385</v>
      </c>
      <c r="I19" s="19">
        <v>4.5</v>
      </c>
      <c r="J19" s="11">
        <v>0</v>
      </c>
      <c r="K19" s="11">
        <v>0</v>
      </c>
      <c r="L19" s="11">
        <f t="shared" ref="L19" si="19">H19*I19+J19</f>
        <v>1732.5</v>
      </c>
      <c r="M19" s="11">
        <f t="shared" ref="M19" si="20">L19+K19</f>
        <v>1732.5</v>
      </c>
      <c r="N19" s="16">
        <v>0</v>
      </c>
      <c r="O19" s="17">
        <v>0</v>
      </c>
      <c r="P19" s="11">
        <f t="shared" ref="P19" si="21">M19+N19+O19</f>
        <v>1732.5</v>
      </c>
      <c r="Q19" s="20" t="s">
        <v>56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 ht="170.1" customHeight="1">
      <c r="A20" s="12" t="s">
        <v>20</v>
      </c>
      <c r="B20" s="12" t="s">
        <v>21</v>
      </c>
      <c r="C20" s="13" t="s">
        <v>16</v>
      </c>
      <c r="D20" s="13" t="s">
        <v>52</v>
      </c>
      <c r="E20" s="14" t="s">
        <v>26</v>
      </c>
      <c r="F20" s="15">
        <v>45866</v>
      </c>
      <c r="G20" s="15">
        <v>45870</v>
      </c>
      <c r="H20" s="11">
        <v>385</v>
      </c>
      <c r="I20" s="19">
        <v>4.5</v>
      </c>
      <c r="J20" s="11">
        <v>0</v>
      </c>
      <c r="K20" s="11">
        <v>0</v>
      </c>
      <c r="L20" s="11">
        <f t="shared" ref="L20" si="22">H20*I20+J20</f>
        <v>1732.5</v>
      </c>
      <c r="M20" s="11">
        <f t="shared" ref="M20" si="23">L20+K20</f>
        <v>1732.5</v>
      </c>
      <c r="N20" s="16">
        <v>0</v>
      </c>
      <c r="O20" s="17">
        <f>241.97+200</f>
        <v>441.97</v>
      </c>
      <c r="P20" s="11">
        <f t="shared" ref="P20" si="24">M20+N20+O20</f>
        <v>2174.4700000000003</v>
      </c>
      <c r="Q20" s="20" t="s">
        <v>53</v>
      </c>
    </row>
    <row r="21" spans="1:44" ht="113.25" customHeight="1"/>
  </sheetData>
  <mergeCells count="8">
    <mergeCell ref="N4:O4"/>
    <mergeCell ref="P4:P5"/>
    <mergeCell ref="Q4:Q5"/>
    <mergeCell ref="A3:B3"/>
    <mergeCell ref="A4:A5"/>
    <mergeCell ref="B4:B5"/>
    <mergeCell ref="C4:G4"/>
    <mergeCell ref="H4:M4"/>
  </mergeCells>
  <pageMargins left="0.25" right="0.25" top="0.75" bottom="0.75" header="0.3" footer="0.3"/>
  <pageSetup paperSize="9" scale="46" fitToHeight="0" orientation="landscape" r:id="rId1"/>
  <headerFooter>
    <oddHeader xml:space="preserve">&amp;C&amp;"Times New Roman,Normal"CONSELHO REGIONAL DE MEDICINCA VETERINÁRIA DO ESTADO DO CEARÁ
RELATÓRIO DE VIAGENS TERRESTRE E DIÁRIAS - ANO 2025
PERÍODO DE 01/07 A 31/07/2025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2025-05-14T18:36:54Z</cp:lastPrinted>
  <dcterms:created xsi:type="dcterms:W3CDTF">2018-02-28T13:04:00Z</dcterms:created>
  <dcterms:modified xsi:type="dcterms:W3CDTF">2025-09-24T14:33:43Z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